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30" activeTab="0"/>
  </bookViews>
  <sheets>
    <sheet name="БЮДЖЕТ 2015 " sheetId="1" r:id="rId1"/>
  </sheets>
  <definedNames>
    <definedName name="_xlnm.Print_Titles" localSheetId="0">'БЮДЖЕТ 2015 '!$7:$12</definedName>
    <definedName name="_xlnm.Print_Area" localSheetId="0">'БЮДЖЕТ 2015 '!$A$2:$N$31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<sst xmlns="http://schemas.openxmlformats.org/spreadsheetml/2006/main" count="34" uniqueCount="34">
  <si>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доходных источников</t>
  </si>
  <si>
    <t>-налог на доходы физических лиц</t>
  </si>
  <si>
    <t>-единый сельскохозяйственный налог</t>
  </si>
  <si>
    <t>-налог на имущество физических лиц</t>
  </si>
  <si>
    <t>-земельный налог</t>
  </si>
  <si>
    <t>-государственная пошлина</t>
  </si>
  <si>
    <t>-доходы от использования имущества, находящего в государственной и муниципальной собственности</t>
  </si>
  <si>
    <t>-платежи при  пользовании недрами</t>
  </si>
  <si>
    <t>-доходы от оказания платных услуг</t>
  </si>
  <si>
    <t>-штрафы,санкции, возмещение ущерба</t>
  </si>
  <si>
    <t>-прочие неналоговые доходы</t>
  </si>
  <si>
    <t>(в тыс. руб.)</t>
  </si>
  <si>
    <t>-доходы от продажи материальных и нематериальных активов</t>
  </si>
  <si>
    <t>Налоговые доходы</t>
  </si>
  <si>
    <t>Неналоговые доходы</t>
  </si>
  <si>
    <t>- налог, взимаемый в связи с применением патентной системы налогообложения</t>
  </si>
  <si>
    <t>-единый налог на вменённый доход для отдельных видов деятельности</t>
  </si>
  <si>
    <t>-задолженность и перерасчёты по отменённым налогам</t>
  </si>
  <si>
    <t>Итого: налоговые и неналоговые доходы</t>
  </si>
  <si>
    <t>утверждён-ный</t>
  </si>
  <si>
    <t>-акцизы на нефтепродукты</t>
  </si>
  <si>
    <t>налог, взимаемый в связи с применением упрощенной системы налогообложени</t>
  </si>
  <si>
    <t>факт 2015 года</t>
  </si>
  <si>
    <r>
      <t xml:space="preserve">Проект консолидированного бюджета </t>
    </r>
    <r>
      <rPr>
        <u val="single"/>
        <sz val="14"/>
        <rFont val="Times New Roman"/>
        <family val="1"/>
      </rPr>
      <t>МО    "Мелекесский район"</t>
    </r>
    <r>
      <rPr>
        <sz val="14"/>
        <rFont val="Times New Roman"/>
        <family val="1"/>
      </rPr>
      <t xml:space="preserve">на 2018 год   </t>
    </r>
  </si>
  <si>
    <t>факт 2016 года</t>
  </si>
  <si>
    <t>план на 2017 год</t>
  </si>
  <si>
    <t xml:space="preserve">оценка ожидаемого поступления 2017 года </t>
  </si>
  <si>
    <t>% роста (снижения) оценки 2017 г. к факту 2016г.</t>
  </si>
  <si>
    <t>прогноз на 2018 год</t>
  </si>
  <si>
    <t>% роста (снижения) проекта 2018 г. к оценке 2017г.</t>
  </si>
  <si>
    <t>уточнённый на 01.10.2017 года</t>
  </si>
  <si>
    <t>факт.                 9 мес-в 2016 года</t>
  </si>
  <si>
    <t>факт.             9 мес-в 2017 года</t>
  </si>
  <si>
    <t>% роста (снижения) факта 9 мес-в 2017 к факту 9 мес-в 2016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</si>
</sst>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[Red]\-0.00\ 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#,##0.0_ ;\-#,##0.0\ "/>
    <numFmt numFmtId="176" formatCode="#,##0.0"/>
    <numFmt numFmtId="177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6" fillId="0" borderId="18" xfId="60" applyNumberFormat="1" applyFont="1" applyBorder="1" applyAlignment="1">
      <alignment horizontal="center" wrapText="1"/>
    </xf>
    <xf numFmtId="176" fontId="6" fillId="0" borderId="19" xfId="60" applyNumberFormat="1" applyFont="1" applyBorder="1" applyAlignment="1">
      <alignment horizontal="center" wrapText="1"/>
    </xf>
    <xf numFmtId="176" fontId="6" fillId="0" borderId="19" xfId="60" applyNumberFormat="1" applyFont="1" applyBorder="1" applyAlignment="1">
      <alignment horizontal="center"/>
    </xf>
    <xf numFmtId="176" fontId="4" fillId="0" borderId="19" xfId="60" applyNumberFormat="1" applyFont="1" applyBorder="1" applyAlignment="1">
      <alignment horizontal="center" wrapText="1"/>
    </xf>
    <xf numFmtId="177" fontId="6" fillId="33" borderId="18" xfId="0" applyNumberFormat="1" applyFont="1" applyFill="1" applyBorder="1" applyAlignment="1">
      <alignment horizontal="center" wrapText="1"/>
    </xf>
    <xf numFmtId="176" fontId="6" fillId="33" borderId="18" xfId="0" applyNumberFormat="1" applyFont="1" applyFill="1" applyBorder="1" applyAlignment="1">
      <alignment horizontal="center" wrapText="1"/>
    </xf>
    <xf numFmtId="177" fontId="6" fillId="33" borderId="20" xfId="0" applyNumberFormat="1" applyFont="1" applyFill="1" applyBorder="1" applyAlignment="1">
      <alignment horizontal="center"/>
    </xf>
    <xf numFmtId="177" fontId="4" fillId="33" borderId="18" xfId="0" applyNumberFormat="1" applyFont="1" applyFill="1" applyBorder="1" applyAlignment="1">
      <alignment horizontal="center" wrapText="1"/>
    </xf>
    <xf numFmtId="176" fontId="4" fillId="33" borderId="19" xfId="0" applyNumberFormat="1" applyFont="1" applyFill="1" applyBorder="1" applyAlignment="1">
      <alignment horizontal="center" wrapText="1"/>
    </xf>
    <xf numFmtId="177" fontId="4" fillId="33" borderId="20" xfId="0" applyNumberFormat="1" applyFont="1" applyFill="1" applyBorder="1" applyAlignment="1">
      <alignment horizontal="center"/>
    </xf>
    <xf numFmtId="176" fontId="6" fillId="33" borderId="19" xfId="0" applyNumberFormat="1" applyFont="1" applyFill="1" applyBorder="1" applyAlignment="1">
      <alignment horizontal="center" wrapText="1"/>
    </xf>
    <xf numFmtId="176" fontId="6" fillId="33" borderId="19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wrapText="1"/>
    </xf>
    <xf numFmtId="176" fontId="4" fillId="0" borderId="29" xfId="0" applyNumberFormat="1" applyFont="1" applyBorder="1" applyAlignment="1">
      <alignment horizontal="left" wrapText="1"/>
    </xf>
    <xf numFmtId="176" fontId="4" fillId="0" borderId="30" xfId="0" applyNumberFormat="1" applyFont="1" applyBorder="1" applyAlignment="1">
      <alignment horizontal="left" wrapText="1"/>
    </xf>
    <xf numFmtId="176" fontId="4" fillId="0" borderId="3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176" fontId="4" fillId="0" borderId="29" xfId="0" applyNumberFormat="1" applyFont="1" applyBorder="1" applyAlignment="1">
      <alignment wrapText="1"/>
    </xf>
    <xf numFmtId="176" fontId="4" fillId="0" borderId="30" xfId="0" applyNumberFormat="1" applyFont="1" applyBorder="1" applyAlignment="1">
      <alignment wrapText="1"/>
    </xf>
    <xf numFmtId="176" fontId="4" fillId="0" borderId="31" xfId="0" applyNumberFormat="1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wrapText="1"/>
    </xf>
    <xf numFmtId="176" fontId="6" fillId="0" borderId="33" xfId="0" applyNumberFormat="1" applyFont="1" applyBorder="1" applyAlignment="1">
      <alignment wrapText="1"/>
    </xf>
    <xf numFmtId="176" fontId="6" fillId="0" borderId="34" xfId="0" applyNumberFormat="1" applyFont="1" applyBorder="1" applyAlignment="1">
      <alignment wrapText="1"/>
    </xf>
    <xf numFmtId="176" fontId="6" fillId="0" borderId="29" xfId="0" applyNumberFormat="1" applyFont="1" applyBorder="1" applyAlignment="1">
      <alignment horizontal="left" wrapText="1"/>
    </xf>
    <xf numFmtId="176" fontId="6" fillId="0" borderId="30" xfId="0" applyNumberFormat="1" applyFont="1" applyBorder="1" applyAlignment="1">
      <alignment horizontal="left" wrapText="1"/>
    </xf>
    <xf numFmtId="176" fontId="6" fillId="0" borderId="31" xfId="0" applyNumberFormat="1" applyFont="1" applyBorder="1" applyAlignment="1">
      <alignment horizontal="left" wrapText="1"/>
    </xf>
    <xf numFmtId="176" fontId="6" fillId="0" borderId="29" xfId="0" applyNumberFormat="1" applyFont="1" applyBorder="1" applyAlignment="1">
      <alignment wrapText="1"/>
    </xf>
    <xf numFmtId="176" fontId="6" fillId="0" borderId="30" xfId="0" applyNumberFormat="1" applyFont="1" applyBorder="1" applyAlignment="1">
      <alignment wrapText="1"/>
    </xf>
    <xf numFmtId="176" fontId="6" fillId="0" borderId="31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view="pageBreakPreview" zoomScale="75" zoomScaleNormal="75" zoomScaleSheetLayoutView="75" zoomScalePageLayoutView="0" workbookViewId="0" topLeftCell="A22">
      <selection activeCell="M15" sqref="M15"/>
    </sheetView>
  </sheetViews>
  <sheetFormatPr defaultColWidth="9.00390625" defaultRowHeight="12.75"/>
  <cols>
    <col min="1" max="2" width="9.125" style="1" customWidth="1"/>
    <col min="3" max="3" width="25.75390625" style="1" customWidth="1"/>
    <col min="4" max="4" width="13.75390625" style="1" customWidth="1"/>
    <col min="5" max="5" width="13.875" style="1" customWidth="1"/>
    <col min="6" max="6" width="14.00390625" style="1" customWidth="1"/>
    <col min="7" max="7" width="14.75390625" style="1" customWidth="1"/>
    <col min="8" max="8" width="14.875" style="1" customWidth="1"/>
    <col min="9" max="9" width="13.625" style="1" customWidth="1"/>
    <col min="10" max="10" width="13.375" style="1" customWidth="1"/>
    <col min="11" max="12" width="15.875" style="1" customWidth="1"/>
    <col min="13" max="13" width="14.25390625" style="1" customWidth="1"/>
    <col min="14" max="14" width="14.75390625" style="1" customWidth="1"/>
    <col min="15" max="16384" width="9.125" style="1" customWidth="1"/>
  </cols>
  <sheetData>
    <row r="1" ht="12.75" hidden="1"/>
    <row r="2" spans="1:14" ht="27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 hidden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ht="16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7" t="s">
        <v>11</v>
      </c>
      <c r="N6" s="27"/>
    </row>
    <row r="7" spans="1:14" ht="13.5" customHeight="1">
      <c r="A7" s="28" t="s">
        <v>0</v>
      </c>
      <c r="B7" s="29"/>
      <c r="C7" s="30"/>
      <c r="D7" s="40" t="s">
        <v>22</v>
      </c>
      <c r="E7" s="40" t="s">
        <v>24</v>
      </c>
      <c r="F7" s="37" t="s">
        <v>25</v>
      </c>
      <c r="G7" s="30"/>
      <c r="H7" s="40" t="s">
        <v>31</v>
      </c>
      <c r="I7" s="40" t="s">
        <v>32</v>
      </c>
      <c r="J7" s="30" t="s">
        <v>33</v>
      </c>
      <c r="K7" s="40" t="s">
        <v>26</v>
      </c>
      <c r="L7" s="29" t="s">
        <v>27</v>
      </c>
      <c r="M7" s="39" t="s">
        <v>28</v>
      </c>
      <c r="N7" s="39" t="s">
        <v>29</v>
      </c>
    </row>
    <row r="8" spans="1:14" ht="19.5" customHeight="1" thickBot="1">
      <c r="A8" s="31"/>
      <c r="B8" s="32"/>
      <c r="C8" s="33"/>
      <c r="D8" s="41"/>
      <c r="E8" s="41"/>
      <c r="F8" s="38"/>
      <c r="G8" s="33"/>
      <c r="H8" s="41"/>
      <c r="I8" s="41"/>
      <c r="J8" s="33"/>
      <c r="K8" s="41"/>
      <c r="L8" s="32"/>
      <c r="M8" s="39"/>
      <c r="N8" s="39"/>
    </row>
    <row r="9" spans="1:14" ht="36" customHeight="1">
      <c r="A9" s="31"/>
      <c r="B9" s="32"/>
      <c r="C9" s="33"/>
      <c r="D9" s="41"/>
      <c r="E9" s="41"/>
      <c r="F9" s="40" t="s">
        <v>19</v>
      </c>
      <c r="G9" s="40" t="s">
        <v>30</v>
      </c>
      <c r="H9" s="41"/>
      <c r="I9" s="41"/>
      <c r="J9" s="33"/>
      <c r="K9" s="41"/>
      <c r="L9" s="32"/>
      <c r="M9" s="39"/>
      <c r="N9" s="39"/>
    </row>
    <row r="10" spans="1:14" ht="71.25" customHeight="1" thickBot="1">
      <c r="A10" s="31"/>
      <c r="B10" s="32"/>
      <c r="C10" s="33"/>
      <c r="D10" s="50"/>
      <c r="E10" s="41"/>
      <c r="F10" s="46"/>
      <c r="G10" s="46"/>
      <c r="H10" s="41"/>
      <c r="I10" s="41"/>
      <c r="J10" s="36"/>
      <c r="K10" s="41"/>
      <c r="L10" s="35"/>
      <c r="M10" s="39"/>
      <c r="N10" s="39"/>
    </row>
    <row r="11" spans="1:14" ht="12.75" customHeight="1" hidden="1" thickBot="1">
      <c r="A11" s="31"/>
      <c r="B11" s="32"/>
      <c r="C11" s="33"/>
      <c r="D11" s="3"/>
      <c r="E11" s="3"/>
      <c r="F11" s="3"/>
      <c r="G11" s="4"/>
      <c r="H11" s="41"/>
      <c r="I11" s="5"/>
      <c r="J11" s="5"/>
      <c r="K11" s="5"/>
      <c r="L11" s="5"/>
      <c r="M11" s="6"/>
      <c r="N11" s="7"/>
    </row>
    <row r="12" spans="1:14" ht="9.75" customHeight="1" hidden="1" thickBot="1">
      <c r="A12" s="34"/>
      <c r="B12" s="35"/>
      <c r="C12" s="36"/>
      <c r="D12" s="3"/>
      <c r="E12" s="8"/>
      <c r="F12" s="8"/>
      <c r="G12" s="9"/>
      <c r="H12" s="10"/>
      <c r="I12" s="10"/>
      <c r="J12" s="10"/>
      <c r="K12" s="10"/>
      <c r="L12" s="10"/>
      <c r="M12" s="11"/>
      <c r="N12" s="7"/>
    </row>
    <row r="13" spans="1:14" ht="38.25" customHeight="1" thickBot="1">
      <c r="A13" s="51" t="s">
        <v>13</v>
      </c>
      <c r="B13" s="52"/>
      <c r="C13" s="53"/>
      <c r="D13" s="12">
        <f aca="true" t="shared" si="0" ref="D13:I13">SUM(D14:D23)</f>
        <v>105263.99999999999</v>
      </c>
      <c r="E13" s="12">
        <f t="shared" si="0"/>
        <v>113051.19999999998</v>
      </c>
      <c r="F13" s="12">
        <f t="shared" si="0"/>
        <v>106441.6</v>
      </c>
      <c r="G13" s="12">
        <f t="shared" si="0"/>
        <v>107941.70000000001</v>
      </c>
      <c r="H13" s="12">
        <f t="shared" si="0"/>
        <v>71470.7</v>
      </c>
      <c r="I13" s="12">
        <f t="shared" si="0"/>
        <v>74811.09999999999</v>
      </c>
      <c r="J13" s="16">
        <f>I13/H13</f>
        <v>1.0467380339076011</v>
      </c>
      <c r="K13" s="17">
        <f>SUM(K14:K23)</f>
        <v>108900.59999999999</v>
      </c>
      <c r="L13" s="16">
        <f>K13/E13</f>
        <v>0.9632856617178766</v>
      </c>
      <c r="M13" s="17">
        <f>M14+M15+M16+M17+M18+M19+M20+M21+M22+M23</f>
        <v>115437.6</v>
      </c>
      <c r="N13" s="18">
        <f>M13/K13</f>
        <v>1.0600272174808956</v>
      </c>
    </row>
    <row r="14" spans="1:14" ht="27.75" customHeight="1" thickBot="1">
      <c r="A14" s="42" t="s">
        <v>1</v>
      </c>
      <c r="B14" s="42"/>
      <c r="C14" s="42"/>
      <c r="D14" s="15">
        <v>47553.6</v>
      </c>
      <c r="E14" s="15">
        <v>50358.2</v>
      </c>
      <c r="F14" s="15">
        <v>49536</v>
      </c>
      <c r="G14" s="15">
        <v>49536</v>
      </c>
      <c r="H14" s="15">
        <v>33123.9</v>
      </c>
      <c r="I14" s="15">
        <v>34898.7</v>
      </c>
      <c r="J14" s="19">
        <f aca="true" t="shared" si="1" ref="J14:J23">I14/H14</f>
        <v>1.0535806472063978</v>
      </c>
      <c r="K14" s="20">
        <v>49536</v>
      </c>
      <c r="L14" s="19">
        <f aca="true" t="shared" si="2" ref="L14:L31">K14/E14</f>
        <v>0.9836729668653765</v>
      </c>
      <c r="M14" s="20">
        <v>51556.7</v>
      </c>
      <c r="N14" s="21">
        <f aca="true" t="shared" si="3" ref="N14:N31">M14/K14</f>
        <v>1.0407925549095607</v>
      </c>
    </row>
    <row r="15" spans="1:14" ht="25.5" customHeight="1" thickBot="1">
      <c r="A15" s="42" t="s">
        <v>20</v>
      </c>
      <c r="B15" s="42"/>
      <c r="C15" s="42"/>
      <c r="D15" s="15">
        <v>15873.1</v>
      </c>
      <c r="E15" s="15">
        <v>19849</v>
      </c>
      <c r="F15" s="15">
        <v>15682.6</v>
      </c>
      <c r="G15" s="15">
        <v>15682.6</v>
      </c>
      <c r="H15" s="15">
        <v>14582.7</v>
      </c>
      <c r="I15" s="15">
        <v>12339</v>
      </c>
      <c r="J15" s="19">
        <f t="shared" si="1"/>
        <v>0.8461396037770783</v>
      </c>
      <c r="K15" s="20">
        <v>16500</v>
      </c>
      <c r="L15" s="19">
        <f t="shared" si="2"/>
        <v>0.831276134817875</v>
      </c>
      <c r="M15" s="20">
        <v>17502.3</v>
      </c>
      <c r="N15" s="21">
        <f t="shared" si="3"/>
        <v>1.0607454545454544</v>
      </c>
    </row>
    <row r="16" spans="1:14" ht="57.75" customHeight="1" thickBot="1">
      <c r="A16" s="43" t="s">
        <v>21</v>
      </c>
      <c r="B16" s="44"/>
      <c r="C16" s="45"/>
      <c r="D16" s="15"/>
      <c r="E16" s="15">
        <v>1257.9</v>
      </c>
      <c r="F16" s="15">
        <v>1258</v>
      </c>
      <c r="G16" s="15">
        <v>1258</v>
      </c>
      <c r="H16" s="15">
        <v>1061.2</v>
      </c>
      <c r="I16" s="15">
        <v>1128.8</v>
      </c>
      <c r="J16" s="19">
        <f t="shared" si="1"/>
        <v>1.0637014700339238</v>
      </c>
      <c r="K16" s="20">
        <v>1400</v>
      </c>
      <c r="L16" s="19">
        <f t="shared" si="2"/>
        <v>1.1129660545353366</v>
      </c>
      <c r="M16" s="20">
        <v>4292.5</v>
      </c>
      <c r="N16" s="21">
        <f t="shared" si="3"/>
        <v>3.0660714285714286</v>
      </c>
    </row>
    <row r="17" spans="1:14" ht="45" customHeight="1" thickBot="1">
      <c r="A17" s="42" t="s">
        <v>16</v>
      </c>
      <c r="B17" s="42"/>
      <c r="C17" s="42"/>
      <c r="D17" s="15">
        <v>7821.7</v>
      </c>
      <c r="E17" s="15">
        <v>6877.9</v>
      </c>
      <c r="F17" s="15">
        <v>7030</v>
      </c>
      <c r="G17" s="15">
        <v>7030</v>
      </c>
      <c r="H17" s="15">
        <v>5012.1</v>
      </c>
      <c r="I17" s="15">
        <v>4560.5</v>
      </c>
      <c r="J17" s="19">
        <f t="shared" si="1"/>
        <v>0.9098980467269208</v>
      </c>
      <c r="K17" s="20">
        <v>6000</v>
      </c>
      <c r="L17" s="19">
        <f t="shared" si="2"/>
        <v>0.8723592957152619</v>
      </c>
      <c r="M17" s="20">
        <v>6030</v>
      </c>
      <c r="N17" s="21">
        <f t="shared" si="3"/>
        <v>1.005</v>
      </c>
    </row>
    <row r="18" spans="1:14" ht="30.75" customHeight="1" thickBot="1">
      <c r="A18" s="42" t="s">
        <v>2</v>
      </c>
      <c r="B18" s="42"/>
      <c r="C18" s="42"/>
      <c r="D18" s="15">
        <v>1815.2</v>
      </c>
      <c r="E18" s="15">
        <v>2816.5</v>
      </c>
      <c r="F18" s="15">
        <v>1815</v>
      </c>
      <c r="G18" s="15">
        <v>2698.3</v>
      </c>
      <c r="H18" s="15">
        <v>2758.3</v>
      </c>
      <c r="I18" s="15">
        <v>3005.8</v>
      </c>
      <c r="J18" s="19">
        <f t="shared" si="1"/>
        <v>1.0897291810172933</v>
      </c>
      <c r="K18" s="20">
        <v>3005.8</v>
      </c>
      <c r="L18" s="19">
        <f t="shared" si="2"/>
        <v>1.067211077578555</v>
      </c>
      <c r="M18" s="20">
        <v>2144.6</v>
      </c>
      <c r="N18" s="21">
        <f t="shared" si="3"/>
        <v>0.7134872579679286</v>
      </c>
    </row>
    <row r="19" spans="1:14" ht="60.75" customHeight="1" thickBot="1">
      <c r="A19" s="47" t="s">
        <v>15</v>
      </c>
      <c r="B19" s="48"/>
      <c r="C19" s="49"/>
      <c r="D19" s="15">
        <v>613</v>
      </c>
      <c r="E19" s="15">
        <v>856.9</v>
      </c>
      <c r="F19" s="15">
        <v>690</v>
      </c>
      <c r="G19" s="15">
        <v>690</v>
      </c>
      <c r="H19" s="15">
        <v>549</v>
      </c>
      <c r="I19" s="15">
        <v>723.4</v>
      </c>
      <c r="J19" s="19">
        <f t="shared" si="1"/>
        <v>1.3176684881602914</v>
      </c>
      <c r="K19" s="20">
        <v>1000</v>
      </c>
      <c r="L19" s="19">
        <f t="shared" si="2"/>
        <v>1.1669973159061735</v>
      </c>
      <c r="M19" s="20">
        <v>1190</v>
      </c>
      <c r="N19" s="21">
        <f t="shared" si="3"/>
        <v>1.19</v>
      </c>
    </row>
    <row r="20" spans="1:14" ht="30" customHeight="1" thickBot="1">
      <c r="A20" s="42" t="s">
        <v>3</v>
      </c>
      <c r="B20" s="42"/>
      <c r="C20" s="42"/>
      <c r="D20" s="15">
        <v>2814.9</v>
      </c>
      <c r="E20" s="15">
        <v>3018.3</v>
      </c>
      <c r="F20" s="15">
        <v>3000</v>
      </c>
      <c r="G20" s="15">
        <v>3100</v>
      </c>
      <c r="H20" s="15">
        <v>726.2</v>
      </c>
      <c r="I20" s="15">
        <v>1450.4</v>
      </c>
      <c r="J20" s="19">
        <f t="shared" si="1"/>
        <v>1.9972459377581933</v>
      </c>
      <c r="K20" s="20">
        <v>3100</v>
      </c>
      <c r="L20" s="19">
        <f t="shared" si="2"/>
        <v>1.0270682172083623</v>
      </c>
      <c r="M20" s="20">
        <v>4084</v>
      </c>
      <c r="N20" s="21">
        <f t="shared" si="3"/>
        <v>1.3174193548387096</v>
      </c>
    </row>
    <row r="21" spans="1:14" ht="19.5" thickBot="1">
      <c r="A21" s="42" t="s">
        <v>4</v>
      </c>
      <c r="B21" s="42"/>
      <c r="C21" s="42"/>
      <c r="D21" s="15">
        <v>28609.1</v>
      </c>
      <c r="E21" s="15">
        <v>27903.5</v>
      </c>
      <c r="F21" s="15">
        <v>27430</v>
      </c>
      <c r="G21" s="15">
        <v>27930</v>
      </c>
      <c r="H21" s="15">
        <v>13627</v>
      </c>
      <c r="I21" s="15">
        <v>16561.2</v>
      </c>
      <c r="J21" s="19">
        <f t="shared" si="1"/>
        <v>1.2153225214647392</v>
      </c>
      <c r="K21" s="20">
        <v>28200</v>
      </c>
      <c r="L21" s="19">
        <f t="shared" si="2"/>
        <v>1.0106259071442651</v>
      </c>
      <c r="M21" s="20">
        <v>28600</v>
      </c>
      <c r="N21" s="21">
        <f t="shared" si="3"/>
        <v>1.0141843971631206</v>
      </c>
    </row>
    <row r="22" spans="1:14" ht="19.5" thickBot="1">
      <c r="A22" s="42" t="s">
        <v>5</v>
      </c>
      <c r="B22" s="42"/>
      <c r="C22" s="42"/>
      <c r="D22" s="15">
        <v>53.1</v>
      </c>
      <c r="E22" s="15">
        <v>44.6</v>
      </c>
      <c r="F22" s="15"/>
      <c r="G22" s="15">
        <v>16.8</v>
      </c>
      <c r="H22" s="15">
        <v>28.3</v>
      </c>
      <c r="I22" s="15">
        <v>142.9</v>
      </c>
      <c r="J22" s="19">
        <f t="shared" si="1"/>
        <v>5.049469964664311</v>
      </c>
      <c r="K22" s="20">
        <v>158.4</v>
      </c>
      <c r="L22" s="19">
        <f t="shared" si="2"/>
        <v>3.5515695067264574</v>
      </c>
      <c r="M22" s="20">
        <v>37.5</v>
      </c>
      <c r="N22" s="21">
        <f t="shared" si="3"/>
        <v>0.23674242424242423</v>
      </c>
    </row>
    <row r="23" spans="1:14" ht="39.75" customHeight="1" thickBot="1">
      <c r="A23" s="42" t="s">
        <v>17</v>
      </c>
      <c r="B23" s="42"/>
      <c r="C23" s="42"/>
      <c r="D23" s="15">
        <v>110.3</v>
      </c>
      <c r="E23" s="15">
        <v>68.4</v>
      </c>
      <c r="F23" s="15"/>
      <c r="G23" s="15"/>
      <c r="H23" s="15">
        <v>2</v>
      </c>
      <c r="I23" s="15">
        <v>0.4</v>
      </c>
      <c r="J23" s="19">
        <f t="shared" si="1"/>
        <v>0.2</v>
      </c>
      <c r="K23" s="20">
        <v>0.4</v>
      </c>
      <c r="L23" s="19">
        <f t="shared" si="2"/>
        <v>0.005847953216374269</v>
      </c>
      <c r="M23" s="20"/>
      <c r="N23" s="21">
        <f t="shared" si="3"/>
        <v>0</v>
      </c>
    </row>
    <row r="24" spans="1:14" ht="24" customHeight="1" thickBot="1">
      <c r="A24" s="57" t="s">
        <v>14</v>
      </c>
      <c r="B24" s="58"/>
      <c r="C24" s="59"/>
      <c r="D24" s="13">
        <f>SUM(D25:D30)</f>
        <v>39431.100000000006</v>
      </c>
      <c r="E24" s="13">
        <f aca="true" t="shared" si="4" ref="E24:M24">SUM(E25:E30)</f>
        <v>38022.799999999996</v>
      </c>
      <c r="F24" s="13">
        <f t="shared" si="4"/>
        <v>24994.4</v>
      </c>
      <c r="G24" s="13">
        <f t="shared" si="4"/>
        <v>40850.5</v>
      </c>
      <c r="H24" s="13">
        <f t="shared" si="4"/>
        <v>29011.699999999997</v>
      </c>
      <c r="I24" s="13">
        <f t="shared" si="4"/>
        <v>40071.7</v>
      </c>
      <c r="J24" s="16">
        <f aca="true" t="shared" si="5" ref="J24:J31">I24/H24</f>
        <v>1.38122550557189</v>
      </c>
      <c r="K24" s="22">
        <f t="shared" si="4"/>
        <v>47099.399999999994</v>
      </c>
      <c r="L24" s="16">
        <f t="shared" si="2"/>
        <v>1.2387146659372796</v>
      </c>
      <c r="M24" s="22">
        <f t="shared" si="4"/>
        <v>23182.1</v>
      </c>
      <c r="N24" s="18">
        <f t="shared" si="3"/>
        <v>0.49219522966322293</v>
      </c>
    </row>
    <row r="25" spans="1:14" ht="71.25" customHeight="1" thickBot="1">
      <c r="A25" s="42" t="s">
        <v>6</v>
      </c>
      <c r="B25" s="42"/>
      <c r="C25" s="42"/>
      <c r="D25" s="15">
        <v>8117.2</v>
      </c>
      <c r="E25" s="15">
        <v>5429.8</v>
      </c>
      <c r="F25" s="15">
        <v>3000</v>
      </c>
      <c r="G25" s="15">
        <v>5304.7</v>
      </c>
      <c r="H25" s="15">
        <v>4088</v>
      </c>
      <c r="I25" s="15">
        <v>3937.8</v>
      </c>
      <c r="J25" s="19">
        <f t="shared" si="5"/>
        <v>0.9632583170254404</v>
      </c>
      <c r="K25" s="20">
        <v>5000</v>
      </c>
      <c r="L25" s="19">
        <f t="shared" si="2"/>
        <v>0.9208442299900549</v>
      </c>
      <c r="M25" s="20">
        <v>3888.9</v>
      </c>
      <c r="N25" s="21">
        <f t="shared" si="3"/>
        <v>0.77778</v>
      </c>
    </row>
    <row r="26" spans="1:14" ht="19.5" thickBot="1">
      <c r="A26" s="42" t="s">
        <v>7</v>
      </c>
      <c r="B26" s="42"/>
      <c r="C26" s="42"/>
      <c r="D26" s="15">
        <v>1665.2</v>
      </c>
      <c r="E26" s="15">
        <v>1052.8</v>
      </c>
      <c r="F26" s="15">
        <v>2290</v>
      </c>
      <c r="G26" s="15">
        <v>1671.7</v>
      </c>
      <c r="H26" s="15">
        <v>837.4</v>
      </c>
      <c r="I26" s="15">
        <v>844.6</v>
      </c>
      <c r="J26" s="19">
        <f t="shared" si="5"/>
        <v>1.008598041557201</v>
      </c>
      <c r="K26" s="20">
        <v>1000</v>
      </c>
      <c r="L26" s="19">
        <f t="shared" si="2"/>
        <v>0.9498480243161095</v>
      </c>
      <c r="M26" s="20">
        <v>450</v>
      </c>
      <c r="N26" s="21">
        <f t="shared" si="3"/>
        <v>0.45</v>
      </c>
    </row>
    <row r="27" spans="1:14" ht="34.5" customHeight="1" thickBot="1">
      <c r="A27" s="42" t="s">
        <v>8</v>
      </c>
      <c r="B27" s="42"/>
      <c r="C27" s="42"/>
      <c r="D27" s="15">
        <v>15935.5</v>
      </c>
      <c r="E27" s="15">
        <v>18324.3</v>
      </c>
      <c r="F27" s="15">
        <v>18203.5</v>
      </c>
      <c r="G27" s="15">
        <v>18203.5</v>
      </c>
      <c r="H27" s="15">
        <v>11987.8</v>
      </c>
      <c r="I27" s="15">
        <v>10780.7</v>
      </c>
      <c r="J27" s="19">
        <f t="shared" si="5"/>
        <v>0.8993059610604115</v>
      </c>
      <c r="K27" s="20">
        <v>15776.7</v>
      </c>
      <c r="L27" s="19">
        <f t="shared" si="2"/>
        <v>0.8609714968648189</v>
      </c>
      <c r="M27" s="20">
        <v>17443.2</v>
      </c>
      <c r="N27" s="21">
        <f t="shared" si="3"/>
        <v>1.1056304550381257</v>
      </c>
    </row>
    <row r="28" spans="1:14" ht="44.25" customHeight="1" thickBot="1">
      <c r="A28" s="47" t="s">
        <v>12</v>
      </c>
      <c r="B28" s="48"/>
      <c r="C28" s="49"/>
      <c r="D28" s="15">
        <v>11755.7</v>
      </c>
      <c r="E28" s="15">
        <v>8738.8</v>
      </c>
      <c r="F28" s="15">
        <v>900</v>
      </c>
      <c r="G28" s="15">
        <v>12991.5</v>
      </c>
      <c r="H28" s="15">
        <v>8115.8</v>
      </c>
      <c r="I28" s="15">
        <v>21311.7</v>
      </c>
      <c r="J28" s="19">
        <f t="shared" si="5"/>
        <v>2.625951847014466</v>
      </c>
      <c r="K28" s="20">
        <v>22100</v>
      </c>
      <c r="L28" s="19">
        <f t="shared" si="2"/>
        <v>2.5289513434338815</v>
      </c>
      <c r="M28" s="20">
        <v>1000</v>
      </c>
      <c r="N28" s="21">
        <f t="shared" si="3"/>
        <v>0.04524886877828054</v>
      </c>
    </row>
    <row r="29" spans="1:14" ht="33" customHeight="1" thickBot="1">
      <c r="A29" s="42" t="s">
        <v>9</v>
      </c>
      <c r="B29" s="42"/>
      <c r="C29" s="42"/>
      <c r="D29" s="15">
        <v>365.5</v>
      </c>
      <c r="E29" s="15">
        <v>1147.9</v>
      </c>
      <c r="F29" s="15">
        <v>365</v>
      </c>
      <c r="G29" s="15">
        <v>372.7</v>
      </c>
      <c r="H29" s="15">
        <v>742.8</v>
      </c>
      <c r="I29" s="15">
        <v>385.2</v>
      </c>
      <c r="J29" s="19">
        <f t="shared" si="5"/>
        <v>0.5185783521809371</v>
      </c>
      <c r="K29" s="20">
        <v>372.7</v>
      </c>
      <c r="L29" s="19">
        <f t="shared" si="2"/>
        <v>0.32467985016116385</v>
      </c>
      <c r="M29" s="20">
        <v>400</v>
      </c>
      <c r="N29" s="21">
        <f t="shared" si="3"/>
        <v>1.0732492621411323</v>
      </c>
    </row>
    <row r="30" spans="1:14" ht="24" customHeight="1" thickBot="1">
      <c r="A30" s="42" t="s">
        <v>10</v>
      </c>
      <c r="B30" s="42"/>
      <c r="C30" s="42"/>
      <c r="D30" s="15">
        <v>1592</v>
      </c>
      <c r="E30" s="15">
        <v>3329.2</v>
      </c>
      <c r="F30" s="15">
        <v>235.9</v>
      </c>
      <c r="G30" s="15">
        <v>2306.4</v>
      </c>
      <c r="H30" s="15">
        <v>3239.9</v>
      </c>
      <c r="I30" s="15">
        <v>2811.7</v>
      </c>
      <c r="J30" s="19">
        <f t="shared" si="5"/>
        <v>0.8678354270193523</v>
      </c>
      <c r="K30" s="20">
        <v>2850</v>
      </c>
      <c r="L30" s="19">
        <f t="shared" si="2"/>
        <v>0.8560615162801875</v>
      </c>
      <c r="M30" s="20"/>
      <c r="N30" s="21">
        <f t="shared" si="3"/>
        <v>0</v>
      </c>
    </row>
    <row r="31" spans="1:14" ht="43.5" customHeight="1">
      <c r="A31" s="54" t="s">
        <v>18</v>
      </c>
      <c r="B31" s="55"/>
      <c r="C31" s="56"/>
      <c r="D31" s="14">
        <f aca="true" t="shared" si="6" ref="D31:I31">D24+D13</f>
        <v>144695.09999999998</v>
      </c>
      <c r="E31" s="14">
        <f t="shared" si="6"/>
        <v>151073.99999999997</v>
      </c>
      <c r="F31" s="14">
        <f t="shared" si="6"/>
        <v>131436</v>
      </c>
      <c r="G31" s="14">
        <f t="shared" si="6"/>
        <v>148792.2</v>
      </c>
      <c r="H31" s="14">
        <f t="shared" si="6"/>
        <v>100482.4</v>
      </c>
      <c r="I31" s="14">
        <f t="shared" si="6"/>
        <v>114882.79999999999</v>
      </c>
      <c r="J31" s="16">
        <f t="shared" si="5"/>
        <v>1.143312659729465</v>
      </c>
      <c r="K31" s="23">
        <f>K24+K13</f>
        <v>156000</v>
      </c>
      <c r="L31" s="16">
        <f t="shared" si="2"/>
        <v>1.0326065371936934</v>
      </c>
      <c r="M31" s="23">
        <f>M24+M13</f>
        <v>138619.7</v>
      </c>
      <c r="N31" s="18">
        <f t="shared" si="3"/>
        <v>0.8885878205128206</v>
      </c>
    </row>
    <row r="32" spans="10:14" ht="12.75">
      <c r="J32" s="24"/>
      <c r="K32" s="24"/>
      <c r="L32" s="24"/>
      <c r="M32" s="24"/>
      <c r="N32" s="24"/>
    </row>
  </sheetData>
  <sheetProtection/>
  <mergeCells count="35">
    <mergeCell ref="A29:C29"/>
    <mergeCell ref="A30:C30"/>
    <mergeCell ref="A31:C31"/>
    <mergeCell ref="A23:C23"/>
    <mergeCell ref="A24:C24"/>
    <mergeCell ref="A25:C25"/>
    <mergeCell ref="A26:C26"/>
    <mergeCell ref="A27:C27"/>
    <mergeCell ref="K7:K10"/>
    <mergeCell ref="A28:C28"/>
    <mergeCell ref="A19:C19"/>
    <mergeCell ref="A20:C20"/>
    <mergeCell ref="A21:C21"/>
    <mergeCell ref="A22:C22"/>
    <mergeCell ref="D7:D10"/>
    <mergeCell ref="A15:C15"/>
    <mergeCell ref="A18:C18"/>
    <mergeCell ref="A13:C13"/>
    <mergeCell ref="A14:C14"/>
    <mergeCell ref="E7:E10"/>
    <mergeCell ref="A16:C16"/>
    <mergeCell ref="H7:H11"/>
    <mergeCell ref="A17:C17"/>
    <mergeCell ref="F9:F10"/>
    <mergeCell ref="G9:G10"/>
    <mergeCell ref="A2:N2"/>
    <mergeCell ref="A3:M5"/>
    <mergeCell ref="M6:N6"/>
    <mergeCell ref="A7:C12"/>
    <mergeCell ref="F7:G8"/>
    <mergeCell ref="M7:M10"/>
    <mergeCell ref="N7:N10"/>
    <mergeCell ref="J7:J10"/>
    <mergeCell ref="L7:L10"/>
    <mergeCell ref="I7:I10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u409_1</dc:creator>
  <cp:keywords/>
  <dc:description/>
  <cp:lastModifiedBy>RePack by Diakov</cp:lastModifiedBy>
  <cp:lastPrinted>2017-10-03T09:49:27Z</cp:lastPrinted>
  <dcterms:created xsi:type="dcterms:W3CDTF">2005-08-11T05:44:57Z</dcterms:created>
  <dcterms:modified xsi:type="dcterms:W3CDTF">2017-10-20T10:40:03Z</dcterms:modified>
  <cp:category/>
  <cp:version/>
  <cp:contentType/>
  <cp:contentStatus/>
</cp:coreProperties>
</file>